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68" windowWidth="15336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<sst xmlns="http://schemas.openxmlformats.org/spreadsheetml/2006/main" count="70" uniqueCount="70">
  <si>
    <t>科目</t>
  </si>
  <si>
    <t>２　事業収入</t>
  </si>
  <si>
    <t>１　事業費</t>
  </si>
  <si>
    <t>通信運搬費</t>
  </si>
  <si>
    <t>印刷製本費</t>
  </si>
  <si>
    <t>２　管理費</t>
  </si>
  <si>
    <t>消耗品費</t>
  </si>
  <si>
    <t>（単位：円）</t>
  </si>
  <si>
    <t>大学等交流事業収入</t>
  </si>
  <si>
    <t>消耗什器備品費</t>
  </si>
  <si>
    <t>会議費</t>
  </si>
  <si>
    <t>雑費</t>
  </si>
  <si>
    <t>　収入の部</t>
  </si>
  <si>
    <t>　支出の部</t>
  </si>
  <si>
    <t>当期収入合計    (A)</t>
  </si>
  <si>
    <t>前年度繰越金収入</t>
  </si>
  <si>
    <t>３　寄付金収入</t>
  </si>
  <si>
    <t>４　その他収入</t>
  </si>
  <si>
    <t>報酬費</t>
  </si>
  <si>
    <t>委託費</t>
  </si>
  <si>
    <t>旅費交通費</t>
  </si>
  <si>
    <t>租税公課</t>
  </si>
  <si>
    <t>家賃</t>
  </si>
  <si>
    <t>光熱費</t>
  </si>
  <si>
    <t>清掃料</t>
  </si>
  <si>
    <t>設備工事費</t>
  </si>
  <si>
    <t>賃借料</t>
  </si>
  <si>
    <t>司法書士</t>
  </si>
  <si>
    <t>３　予備費</t>
  </si>
  <si>
    <t>給料</t>
  </si>
  <si>
    <t>広告宣伝費</t>
  </si>
  <si>
    <t>諸会費</t>
  </si>
  <si>
    <t>利息</t>
  </si>
  <si>
    <t>受託事業収入</t>
  </si>
  <si>
    <t>収入の部合計　（B)</t>
  </si>
  <si>
    <t>第３号議案　3/3</t>
  </si>
  <si>
    <t>１　会費収入</t>
  </si>
  <si>
    <t>総会、講演会、ﾎｰﾑﾍﾟｰｼﾞ運営</t>
  </si>
  <si>
    <t>大学等情報収集･普及・交流事業費</t>
  </si>
  <si>
    <t>(1)</t>
  </si>
  <si>
    <t>大学等経営改善支援事業費</t>
  </si>
  <si>
    <t>(2)</t>
  </si>
  <si>
    <t>大学等評価事業費</t>
  </si>
  <si>
    <t>(3)</t>
  </si>
  <si>
    <t>４　雑損失</t>
  </si>
  <si>
    <t>　　　　　　　　　　　　　　　　　　　　　　　 　特定非営利活動法人２１世紀大学経営協会</t>
  </si>
  <si>
    <t>ﾊﾟｿｺﾝ、ｺﾋﾟｰ機等リース料</t>
  </si>
  <si>
    <t>差　額</t>
  </si>
  <si>
    <t xml:space="preserve">摘　要
</t>
  </si>
  <si>
    <t>当期支出合計　（C）</t>
  </si>
  <si>
    <t>当期収支差額　（A)-（C)</t>
  </si>
  <si>
    <t>次期繰越収支差額 （B)-（C)</t>
  </si>
  <si>
    <t>教育評価調査委託、研究会開催</t>
  </si>
  <si>
    <t>平成25年度
予　算</t>
  </si>
  <si>
    <t>平成24年度
決　算</t>
  </si>
  <si>
    <t xml:space="preserve"> 平成25年4月1日から平成26年3月31日まで</t>
  </si>
  <si>
    <t>平成25年度収支予算書</t>
  </si>
  <si>
    <t>理事会,学法研究会</t>
  </si>
  <si>
    <t>名刺</t>
  </si>
  <si>
    <t xml:space="preserve">団体会員 　64団体 </t>
  </si>
  <si>
    <t>個人会員 　55名　</t>
  </si>
  <si>
    <t>大学評価受託事業（３大学）</t>
  </si>
  <si>
    <t>各種研修・講演会、</t>
  </si>
  <si>
    <t>退会：理科大、駒沢、東海、京産大、文教　入会：あいおいニッセイ同和損保</t>
  </si>
  <si>
    <t>当協会、日経リサーチ、紀伊國屋書店による受託営業実施により３大学受託目標</t>
  </si>
  <si>
    <t>關昭太郎他　入金済み</t>
  </si>
  <si>
    <t>２５年度総会経費及び「グローバル戦略講演会」２回、大使講演会２回</t>
  </si>
  <si>
    <t>「卒業生による教育評価」３大学受託に伴う委託費（日経リサーチへの支払い）</t>
  </si>
  <si>
    <t>２５年度予算特記</t>
  </si>
  <si>
    <t>資産運用調査、資産運用研修、キャリア研修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</si>
</sst>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b/>
      <sz val="10"/>
      <name val="ＭＳ Ｐ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2" xfId="16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" xfId="16" applyNumberFormat="1" applyFont="1" applyBorder="1" applyAlignment="1">
      <alignment vertical="center"/>
    </xf>
    <xf numFmtId="3" fontId="4" fillId="0" borderId="2" xfId="16" applyNumberFormat="1" applyFont="1" applyBorder="1" applyAlignment="1">
      <alignment horizontal="right" vertical="center"/>
    </xf>
    <xf numFmtId="3" fontId="4" fillId="0" borderId="7" xfId="16" applyNumberFormat="1" applyFont="1" applyBorder="1" applyAlignment="1">
      <alignment vertical="center"/>
    </xf>
    <xf numFmtId="3" fontId="11" fillId="0" borderId="2" xfId="16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16" applyNumberFormat="1" applyFont="1" applyBorder="1" applyAlignment="1">
      <alignment vertical="center"/>
    </xf>
    <xf numFmtId="3" fontId="4" fillId="0" borderId="7" xfId="16" applyNumberFormat="1" applyFont="1" applyBorder="1" applyAlignment="1">
      <alignment horizontal="right" vertical="center"/>
    </xf>
    <xf numFmtId="3" fontId="11" fillId="0" borderId="7" xfId="16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5" fillId="0" borderId="7" xfId="16" applyNumberFormat="1" applyFont="1" applyBorder="1" applyAlignment="1">
      <alignment vertical="center"/>
    </xf>
    <xf numFmtId="3" fontId="5" fillId="0" borderId="1" xfId="16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3" fontId="5" fillId="0" borderId="2" xfId="16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38" fontId="4" fillId="0" borderId="2" xfId="16" applyFont="1" applyBorder="1" applyAlignment="1">
      <alignment vertical="center" shrinkToFit="1"/>
    </xf>
    <xf numFmtId="3" fontId="4" fillId="0" borderId="7" xfId="16" applyNumberFormat="1" applyFont="1" applyFill="1" applyBorder="1" applyAlignment="1">
      <alignment vertical="center"/>
    </xf>
    <xf numFmtId="3" fontId="5" fillId="0" borderId="7" xfId="16" applyNumberFormat="1" applyFont="1" applyFill="1" applyBorder="1" applyAlignment="1">
      <alignment vertical="center"/>
    </xf>
    <xf numFmtId="3" fontId="12" fillId="0" borderId="7" xfId="16" applyNumberFormat="1" applyFont="1" applyFill="1" applyBorder="1" applyAlignment="1">
      <alignment vertical="center"/>
    </xf>
    <xf numFmtId="3" fontId="4" fillId="0" borderId="7" xfId="16" applyNumberFormat="1" applyFont="1" applyFill="1" applyBorder="1" applyAlignment="1">
      <alignment horizontal="right" vertical="center"/>
    </xf>
    <xf numFmtId="3" fontId="5" fillId="0" borderId="8" xfId="16" applyNumberFormat="1" applyFont="1" applyFill="1" applyBorder="1" applyAlignment="1">
      <alignment vertical="center"/>
    </xf>
    <xf numFmtId="3" fontId="4" fillId="0" borderId="7" xfId="16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9"/>
  <sheetViews>
    <sheetView tabSelected="1" workbookViewId="0" topLeftCell="E1">
      <selection activeCell="L33" sqref="L33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2.50390625" style="0" customWidth="1"/>
    <col min="4" max="4" width="3.25390625" style="0" customWidth="1"/>
    <col min="5" max="5" width="2.00390625" style="0" customWidth="1"/>
    <col min="6" max="6" width="22.125" style="0" customWidth="1"/>
    <col min="7" max="7" width="12.00390625" style="29" customWidth="1"/>
    <col min="8" max="9" width="12.875" style="29" customWidth="1"/>
    <col min="10" max="10" width="23.50390625" style="0" customWidth="1"/>
    <col min="11" max="11" width="3.625" style="0" customWidth="1"/>
    <col min="12" max="12" width="107.75390625" style="0" customWidth="1"/>
    <col min="13" max="13" width="101.125" style="0" customWidth="1"/>
  </cols>
  <sheetData>
    <row r="1" spans="7:12" s="1" customFormat="1" ht="27" customHeight="1">
      <c r="G1" s="21"/>
      <c r="H1" s="21"/>
      <c r="I1" s="21"/>
      <c r="J1" s="71" t="s">
        <v>35</v>
      </c>
      <c r="K1" s="71"/>
      <c r="L1" s="79" t="s">
        <v>68</v>
      </c>
    </row>
    <row r="2" spans="2:13" ht="19.5" customHeight="1">
      <c r="B2" s="73" t="s">
        <v>56</v>
      </c>
      <c r="C2" s="74"/>
      <c r="D2" s="74"/>
      <c r="E2" s="74"/>
      <c r="F2" s="74"/>
      <c r="G2" s="74"/>
      <c r="H2" s="74"/>
      <c r="I2" s="74"/>
      <c r="J2" s="74"/>
      <c r="K2" s="75"/>
      <c r="L2" s="40"/>
      <c r="M2" s="39"/>
    </row>
    <row r="3" spans="2:13" ht="15" customHeight="1">
      <c r="B3" s="19"/>
      <c r="C3" s="72" t="s">
        <v>55</v>
      </c>
      <c r="D3" s="72"/>
      <c r="E3" s="72"/>
      <c r="F3" s="72"/>
      <c r="G3" s="72"/>
      <c r="H3" s="72"/>
      <c r="I3" s="72"/>
      <c r="J3" s="72"/>
      <c r="K3" s="37"/>
      <c r="L3" s="41"/>
      <c r="M3" s="39"/>
    </row>
    <row r="4" spans="2:13" s="1" customFormat="1" ht="18" customHeight="1">
      <c r="B4" s="76" t="s">
        <v>45</v>
      </c>
      <c r="C4" s="77"/>
      <c r="D4" s="77"/>
      <c r="E4" s="77"/>
      <c r="F4" s="77"/>
      <c r="G4" s="77"/>
      <c r="H4" s="77"/>
      <c r="I4" s="77"/>
      <c r="J4" s="77"/>
      <c r="K4" s="78"/>
      <c r="L4" s="42"/>
      <c r="M4" s="43"/>
    </row>
    <row r="5" spans="2:13" s="5" customFormat="1" ht="13.5" customHeight="1">
      <c r="B5" s="2"/>
      <c r="C5" s="3"/>
      <c r="D5" s="3"/>
      <c r="E5" s="3"/>
      <c r="F5" s="3"/>
      <c r="G5" s="22"/>
      <c r="H5" s="22"/>
      <c r="I5" s="22"/>
      <c r="J5" s="4" t="s">
        <v>7</v>
      </c>
      <c r="K5" s="38"/>
      <c r="L5" s="3"/>
      <c r="M5" s="3"/>
    </row>
    <row r="6" spans="2:13" s="5" customFormat="1" ht="28.5" customHeight="1">
      <c r="B6" s="2"/>
      <c r="C6" s="63" t="s">
        <v>0</v>
      </c>
      <c r="D6" s="64"/>
      <c r="E6" s="64"/>
      <c r="F6" s="65"/>
      <c r="G6" s="30" t="s">
        <v>53</v>
      </c>
      <c r="H6" s="30" t="s">
        <v>54</v>
      </c>
      <c r="I6" s="23" t="s">
        <v>47</v>
      </c>
      <c r="J6" s="51" t="s">
        <v>48</v>
      </c>
      <c r="K6" s="35"/>
      <c r="L6" s="3"/>
      <c r="M6" s="3"/>
    </row>
    <row r="7" spans="2:13" s="9" customFormat="1" ht="14.25" customHeight="1">
      <c r="B7" s="6"/>
      <c r="C7" s="68" t="s">
        <v>12</v>
      </c>
      <c r="D7" s="69"/>
      <c r="E7" s="69"/>
      <c r="F7" s="69"/>
      <c r="G7" s="69"/>
      <c r="H7" s="69"/>
      <c r="I7" s="69"/>
      <c r="J7" s="70"/>
      <c r="K7" s="34"/>
      <c r="L7" s="7"/>
      <c r="M7" s="7"/>
    </row>
    <row r="8" spans="2:13" s="9" customFormat="1" ht="14.25" customHeight="1">
      <c r="B8" s="6"/>
      <c r="C8" s="6"/>
      <c r="D8" s="7" t="s">
        <v>36</v>
      </c>
      <c r="E8" s="7"/>
      <c r="F8" s="8"/>
      <c r="G8" s="46">
        <f>SUM(G9:G10)</f>
        <v>6950000</v>
      </c>
      <c r="H8" s="55">
        <f>SUM(H9:H11)</f>
        <v>7370000</v>
      </c>
      <c r="I8" s="24">
        <f>G8-H8</f>
        <v>-420000</v>
      </c>
      <c r="J8" s="16"/>
      <c r="K8" s="16"/>
      <c r="L8" s="7"/>
      <c r="M8" s="7"/>
    </row>
    <row r="9" spans="2:13" s="9" customFormat="1" ht="14.25" customHeight="1">
      <c r="B9" s="6"/>
      <c r="C9" s="6"/>
      <c r="D9" s="7"/>
      <c r="E9" s="7"/>
      <c r="F9" s="8" t="s">
        <v>59</v>
      </c>
      <c r="G9" s="26">
        <v>6400000</v>
      </c>
      <c r="H9" s="54">
        <v>6800000</v>
      </c>
      <c r="I9" s="25">
        <f aca="true" t="shared" si="0" ref="I9:I16">G9-H9</f>
        <v>-400000</v>
      </c>
      <c r="J9" s="16"/>
      <c r="K9" s="16"/>
      <c r="L9" s="20" t="s">
        <v>63</v>
      </c>
      <c r="M9" s="7"/>
    </row>
    <row r="10" spans="2:13" s="9" customFormat="1" ht="14.25" customHeight="1">
      <c r="B10" s="6"/>
      <c r="C10" s="6"/>
      <c r="D10" s="7"/>
      <c r="E10" s="7"/>
      <c r="F10" s="8" t="s">
        <v>60</v>
      </c>
      <c r="G10" s="26">
        <v>550000</v>
      </c>
      <c r="H10" s="54">
        <v>570000</v>
      </c>
      <c r="I10" s="25">
        <f t="shared" si="0"/>
        <v>-20000</v>
      </c>
      <c r="J10" s="16"/>
      <c r="K10" s="16"/>
      <c r="L10" s="7"/>
      <c r="M10" s="7"/>
    </row>
    <row r="11" spans="2:20" s="9" customFormat="1" ht="11.25" customHeight="1">
      <c r="B11" s="6"/>
      <c r="C11" s="6"/>
      <c r="D11" s="7"/>
      <c r="E11" s="7"/>
      <c r="F11" s="8"/>
      <c r="G11" s="26"/>
      <c r="H11" s="54"/>
      <c r="I11" s="24"/>
      <c r="J11" s="16"/>
      <c r="K11" s="16"/>
      <c r="L11" s="7"/>
      <c r="M11" s="7"/>
      <c r="O11"/>
      <c r="P11"/>
      <c r="Q11"/>
      <c r="R11"/>
      <c r="S11"/>
      <c r="T11"/>
    </row>
    <row r="12" spans="2:20" s="9" customFormat="1" ht="14.25" customHeight="1">
      <c r="B12" s="6"/>
      <c r="C12" s="6"/>
      <c r="D12" s="7" t="s">
        <v>1</v>
      </c>
      <c r="E12" s="7"/>
      <c r="F12" s="8"/>
      <c r="G12" s="45">
        <v>4500000</v>
      </c>
      <c r="H12" s="56">
        <f>SUM(H13:H14)</f>
        <v>2268000</v>
      </c>
      <c r="I12" s="25">
        <f t="shared" si="0"/>
        <v>2232000</v>
      </c>
      <c r="J12" s="16"/>
      <c r="K12" s="16"/>
      <c r="L12" s="7"/>
      <c r="M12" s="7"/>
      <c r="O12"/>
      <c r="P12"/>
      <c r="Q12"/>
      <c r="R12"/>
      <c r="S12"/>
      <c r="T12"/>
    </row>
    <row r="13" spans="2:20" s="9" customFormat="1" ht="14.25" customHeight="1">
      <c r="B13" s="6"/>
      <c r="C13" s="6"/>
      <c r="D13" s="7"/>
      <c r="E13" s="7" t="s">
        <v>8</v>
      </c>
      <c r="F13" s="8"/>
      <c r="G13" s="32"/>
      <c r="H13" s="54">
        <v>0</v>
      </c>
      <c r="I13" s="25">
        <f t="shared" si="0"/>
        <v>0</v>
      </c>
      <c r="J13" s="16"/>
      <c r="K13" s="16"/>
      <c r="L13" s="7"/>
      <c r="M13" s="7"/>
      <c r="O13"/>
      <c r="P13"/>
      <c r="Q13"/>
      <c r="R13"/>
      <c r="S13"/>
      <c r="T13"/>
    </row>
    <row r="14" spans="2:20" s="9" customFormat="1" ht="14.25" customHeight="1">
      <c r="B14" s="6"/>
      <c r="C14" s="6"/>
      <c r="D14" s="7"/>
      <c r="E14" s="7" t="s">
        <v>33</v>
      </c>
      <c r="F14" s="8"/>
      <c r="G14" s="32">
        <v>4500000</v>
      </c>
      <c r="H14" s="54">
        <v>2268000</v>
      </c>
      <c r="I14" s="25">
        <f t="shared" si="0"/>
        <v>2232000</v>
      </c>
      <c r="J14" s="53" t="s">
        <v>61</v>
      </c>
      <c r="K14" s="16"/>
      <c r="L14" s="20" t="s">
        <v>64</v>
      </c>
      <c r="M14" s="7"/>
      <c r="O14"/>
      <c r="P14"/>
      <c r="Q14"/>
      <c r="R14"/>
      <c r="S14"/>
      <c r="T14"/>
    </row>
    <row r="15" spans="2:20" s="9" customFormat="1" ht="14.25" customHeight="1">
      <c r="B15" s="6"/>
      <c r="C15" s="6"/>
      <c r="D15" s="7" t="s">
        <v>16</v>
      </c>
      <c r="E15" s="7"/>
      <c r="F15" s="8"/>
      <c r="G15" s="45">
        <v>600000</v>
      </c>
      <c r="H15" s="55"/>
      <c r="I15" s="24">
        <f t="shared" si="0"/>
        <v>600000</v>
      </c>
      <c r="J15" s="16"/>
      <c r="K15" s="16"/>
      <c r="L15" s="20" t="s">
        <v>65</v>
      </c>
      <c r="M15" s="7"/>
      <c r="O15"/>
      <c r="P15"/>
      <c r="Q15"/>
      <c r="R15"/>
      <c r="S15"/>
      <c r="T15"/>
    </row>
    <row r="16" spans="2:20" s="9" customFormat="1" ht="14.25" customHeight="1">
      <c r="B16" s="6"/>
      <c r="C16" s="6"/>
      <c r="D16" s="7" t="s">
        <v>17</v>
      </c>
      <c r="E16" s="7"/>
      <c r="F16" s="8"/>
      <c r="G16" s="45">
        <v>2000</v>
      </c>
      <c r="H16" s="55">
        <v>2176</v>
      </c>
      <c r="I16" s="24">
        <f t="shared" si="0"/>
        <v>-176</v>
      </c>
      <c r="J16" s="16" t="s">
        <v>32</v>
      </c>
      <c r="K16" s="16"/>
      <c r="L16" s="7"/>
      <c r="M16" s="7"/>
      <c r="O16"/>
      <c r="P16"/>
      <c r="Q16"/>
      <c r="R16"/>
      <c r="S16"/>
      <c r="T16"/>
    </row>
    <row r="17" spans="2:20" s="9" customFormat="1" ht="11.25" customHeight="1">
      <c r="B17" s="6"/>
      <c r="C17" s="6"/>
      <c r="D17" s="7"/>
      <c r="E17" s="7"/>
      <c r="F17" s="8"/>
      <c r="G17" s="32"/>
      <c r="H17" s="57"/>
      <c r="I17" s="25"/>
      <c r="J17" s="16"/>
      <c r="K17" s="16"/>
      <c r="L17" s="7"/>
      <c r="M17" s="7"/>
      <c r="O17"/>
      <c r="P17"/>
      <c r="Q17"/>
      <c r="R17"/>
      <c r="S17"/>
      <c r="T17"/>
    </row>
    <row r="18" spans="2:13" s="9" customFormat="1" ht="14.25" customHeight="1">
      <c r="B18" s="6"/>
      <c r="C18" s="6"/>
      <c r="D18" s="7" t="s">
        <v>14</v>
      </c>
      <c r="E18" s="7"/>
      <c r="F18" s="8"/>
      <c r="G18" s="45">
        <f>G8+G12+G15+G16</f>
        <v>12052000</v>
      </c>
      <c r="H18" s="55">
        <f>H8+H12+H16+H15</f>
        <v>9640176</v>
      </c>
      <c r="I18" s="24">
        <f>G18-H18</f>
        <v>2411824</v>
      </c>
      <c r="J18" s="17"/>
      <c r="K18" s="17"/>
      <c r="L18" s="7"/>
      <c r="M18" s="7"/>
    </row>
    <row r="19" spans="2:13" s="9" customFormat="1" ht="11.25" customHeight="1">
      <c r="B19" s="6"/>
      <c r="C19" s="6"/>
      <c r="D19" s="7"/>
      <c r="E19" s="7"/>
      <c r="F19" s="8"/>
      <c r="G19" s="45"/>
      <c r="H19" s="55"/>
      <c r="I19" s="24"/>
      <c r="J19" s="17"/>
      <c r="K19" s="17"/>
      <c r="L19" s="7"/>
      <c r="M19" s="7"/>
    </row>
    <row r="20" spans="2:13" s="9" customFormat="1" ht="14.25" customHeight="1">
      <c r="B20" s="6"/>
      <c r="C20" s="6"/>
      <c r="D20" s="7" t="s">
        <v>15</v>
      </c>
      <c r="E20" s="7"/>
      <c r="F20" s="8"/>
      <c r="G20" s="45">
        <f>H58</f>
        <v>10491785</v>
      </c>
      <c r="H20" s="55">
        <v>12823316</v>
      </c>
      <c r="I20" s="26">
        <f>G20-H20</f>
        <v>-2331531</v>
      </c>
      <c r="J20" s="16"/>
      <c r="K20" s="16"/>
      <c r="L20" s="7"/>
      <c r="M20" s="7"/>
    </row>
    <row r="21" spans="2:13" s="9" customFormat="1" ht="11.25" customHeight="1">
      <c r="B21" s="6"/>
      <c r="C21" s="6"/>
      <c r="D21" s="7"/>
      <c r="E21" s="20"/>
      <c r="F21" s="8"/>
      <c r="G21" s="33"/>
      <c r="H21" s="54"/>
      <c r="I21" s="27"/>
      <c r="J21" s="16"/>
      <c r="K21" s="16"/>
      <c r="L21" s="7"/>
      <c r="M21" s="7"/>
    </row>
    <row r="22" spans="2:13" s="9" customFormat="1" ht="14.25" customHeight="1">
      <c r="B22" s="6"/>
      <c r="C22" s="6"/>
      <c r="D22" s="7" t="s">
        <v>34</v>
      </c>
      <c r="E22" s="7"/>
      <c r="F22" s="8"/>
      <c r="G22" s="45">
        <f>G18+G20</f>
        <v>22543785</v>
      </c>
      <c r="H22" s="55">
        <f>H18+H20</f>
        <v>22463492</v>
      </c>
      <c r="I22" s="26">
        <f>G22-H22</f>
        <v>80293</v>
      </c>
      <c r="J22" s="17"/>
      <c r="K22" s="17"/>
      <c r="L22" s="7"/>
      <c r="M22" s="7"/>
    </row>
    <row r="23" spans="2:13" s="9" customFormat="1" ht="11.25" customHeight="1">
      <c r="B23" s="6"/>
      <c r="C23" s="6"/>
      <c r="D23" s="7"/>
      <c r="E23" s="7"/>
      <c r="F23" s="8"/>
      <c r="G23" s="26"/>
      <c r="H23" s="54"/>
      <c r="I23" s="24"/>
      <c r="J23" s="16"/>
      <c r="K23" s="16"/>
      <c r="L23" s="7"/>
      <c r="M23" s="7"/>
    </row>
    <row r="24" spans="2:13" s="9" customFormat="1" ht="14.25" customHeight="1">
      <c r="B24" s="6"/>
      <c r="C24" s="68" t="s">
        <v>13</v>
      </c>
      <c r="D24" s="69"/>
      <c r="E24" s="69"/>
      <c r="F24" s="69"/>
      <c r="G24" s="69"/>
      <c r="H24" s="69"/>
      <c r="I24" s="69"/>
      <c r="J24" s="70"/>
      <c r="K24" s="34"/>
      <c r="L24" s="7"/>
      <c r="M24" s="7"/>
    </row>
    <row r="25" spans="2:13" s="9" customFormat="1" ht="14.25" customHeight="1">
      <c r="B25" s="6"/>
      <c r="C25" s="6"/>
      <c r="D25" s="7" t="s">
        <v>2</v>
      </c>
      <c r="E25" s="7"/>
      <c r="F25" s="8"/>
      <c r="G25" s="45">
        <f>SUM(G26:G28)</f>
        <v>7650000</v>
      </c>
      <c r="H25" s="58">
        <f>SUM(H26:H28)</f>
        <v>6385847</v>
      </c>
      <c r="I25" s="24">
        <f>G25-H25</f>
        <v>1264153</v>
      </c>
      <c r="J25" s="16"/>
      <c r="K25" s="16"/>
      <c r="L25" s="7"/>
      <c r="M25" s="7"/>
    </row>
    <row r="26" spans="2:13" s="9" customFormat="1" ht="14.25" customHeight="1">
      <c r="B26" s="6"/>
      <c r="C26" s="6"/>
      <c r="D26" s="52" t="s">
        <v>39</v>
      </c>
      <c r="E26" s="66" t="s">
        <v>38</v>
      </c>
      <c r="F26" s="67"/>
      <c r="G26" s="31">
        <v>2800000</v>
      </c>
      <c r="H26" s="54">
        <v>2321667</v>
      </c>
      <c r="I26" s="24">
        <f>G26-H26</f>
        <v>478333</v>
      </c>
      <c r="J26" s="53" t="s">
        <v>37</v>
      </c>
      <c r="K26" s="16"/>
      <c r="L26" s="20" t="s">
        <v>66</v>
      </c>
      <c r="M26" s="7"/>
    </row>
    <row r="27" spans="2:13" s="9" customFormat="1" ht="14.25" customHeight="1">
      <c r="B27" s="6"/>
      <c r="C27" s="6"/>
      <c r="D27" s="52" t="s">
        <v>41</v>
      </c>
      <c r="E27" s="61" t="s">
        <v>40</v>
      </c>
      <c r="F27" s="62"/>
      <c r="G27" s="26">
        <v>650000</v>
      </c>
      <c r="H27" s="54">
        <v>2580</v>
      </c>
      <c r="I27" s="25">
        <f>G27-H27</f>
        <v>647420</v>
      </c>
      <c r="J27" s="16" t="s">
        <v>62</v>
      </c>
      <c r="K27" s="16"/>
      <c r="L27" s="20" t="s">
        <v>69</v>
      </c>
      <c r="M27" s="7"/>
    </row>
    <row r="28" spans="2:13" s="9" customFormat="1" ht="14.25" customHeight="1">
      <c r="B28" s="6"/>
      <c r="C28" s="6"/>
      <c r="D28" s="52" t="s">
        <v>43</v>
      </c>
      <c r="E28" s="61" t="s">
        <v>42</v>
      </c>
      <c r="F28" s="62"/>
      <c r="G28" s="26">
        <v>4200000</v>
      </c>
      <c r="H28" s="54">
        <v>4061600</v>
      </c>
      <c r="I28" s="24">
        <f>G28-H28</f>
        <v>138400</v>
      </c>
      <c r="J28" s="53" t="s">
        <v>52</v>
      </c>
      <c r="K28" s="16"/>
      <c r="L28" s="20" t="s">
        <v>67</v>
      </c>
      <c r="M28" s="7"/>
    </row>
    <row r="29" spans="2:13" s="9" customFormat="1" ht="11.25" customHeight="1">
      <c r="B29" s="6"/>
      <c r="C29" s="6"/>
      <c r="D29" s="7"/>
      <c r="E29" s="61"/>
      <c r="F29" s="62"/>
      <c r="G29" s="26"/>
      <c r="H29" s="59"/>
      <c r="I29" s="24"/>
      <c r="J29" s="16"/>
      <c r="K29" s="16"/>
      <c r="L29" s="7"/>
      <c r="M29" s="7"/>
    </row>
    <row r="30" spans="2:13" s="9" customFormat="1" ht="14.25" customHeight="1">
      <c r="B30" s="6"/>
      <c r="C30" s="6"/>
      <c r="D30" s="7" t="s">
        <v>5</v>
      </c>
      <c r="E30" s="7"/>
      <c r="F30" s="8"/>
      <c r="G30" s="45">
        <f>SUM(G31:G48)</f>
        <v>5663952</v>
      </c>
      <c r="H30" s="55">
        <f>SUM(H31:H48)</f>
        <v>5585860</v>
      </c>
      <c r="I30" s="24">
        <f aca="true" t="shared" si="1" ref="I30:I48">G30-H30</f>
        <v>78092</v>
      </c>
      <c r="J30" s="16"/>
      <c r="K30" s="16"/>
      <c r="L30" s="7"/>
      <c r="M30" s="7"/>
    </row>
    <row r="31" spans="2:13" s="9" customFormat="1" ht="14.25" customHeight="1">
      <c r="B31" s="6"/>
      <c r="C31" s="6"/>
      <c r="D31" s="7"/>
      <c r="E31" s="7"/>
      <c r="F31" s="8" t="s">
        <v>29</v>
      </c>
      <c r="G31" s="26">
        <v>1760000</v>
      </c>
      <c r="H31" s="54">
        <v>1762500</v>
      </c>
      <c r="I31" s="24">
        <f t="shared" si="1"/>
        <v>-2500</v>
      </c>
      <c r="J31" s="16"/>
      <c r="K31" s="16"/>
      <c r="L31" s="7"/>
      <c r="M31" s="7"/>
    </row>
    <row r="32" spans="2:13" s="9" customFormat="1" ht="14.25" customHeight="1">
      <c r="B32" s="6"/>
      <c r="C32" s="6"/>
      <c r="D32" s="7"/>
      <c r="E32" s="7"/>
      <c r="F32" s="8" t="s">
        <v>22</v>
      </c>
      <c r="G32" s="26">
        <v>1981260</v>
      </c>
      <c r="H32" s="54">
        <v>1981260</v>
      </c>
      <c r="I32" s="24">
        <f t="shared" si="1"/>
        <v>0</v>
      </c>
      <c r="J32" s="16"/>
      <c r="K32" s="16"/>
      <c r="L32" s="7"/>
      <c r="M32" s="7"/>
    </row>
    <row r="33" spans="2:13" s="9" customFormat="1" ht="14.25" customHeight="1">
      <c r="B33" s="6"/>
      <c r="C33" s="6"/>
      <c r="D33" s="7"/>
      <c r="E33" s="7"/>
      <c r="F33" s="8" t="s">
        <v>23</v>
      </c>
      <c r="G33" s="26">
        <v>210000</v>
      </c>
      <c r="H33" s="54">
        <v>214346</v>
      </c>
      <c r="I33" s="24">
        <f t="shared" si="1"/>
        <v>-4346</v>
      </c>
      <c r="J33" s="16"/>
      <c r="K33" s="16"/>
      <c r="L33" s="7"/>
      <c r="M33" s="7"/>
    </row>
    <row r="34" spans="2:13" s="9" customFormat="1" ht="14.25" customHeight="1">
      <c r="B34" s="6"/>
      <c r="C34" s="6"/>
      <c r="D34" s="7"/>
      <c r="E34" s="7"/>
      <c r="F34" s="8" t="s">
        <v>26</v>
      </c>
      <c r="G34" s="26">
        <v>300000</v>
      </c>
      <c r="H34" s="54">
        <v>401919</v>
      </c>
      <c r="I34" s="24">
        <f t="shared" si="1"/>
        <v>-101919</v>
      </c>
      <c r="J34" s="16" t="s">
        <v>46</v>
      </c>
      <c r="K34" s="16"/>
      <c r="L34" s="7"/>
      <c r="M34" s="7"/>
    </row>
    <row r="35" spans="2:13" s="9" customFormat="1" ht="14.25" customHeight="1">
      <c r="B35" s="6"/>
      <c r="C35" s="6"/>
      <c r="D35" s="7"/>
      <c r="E35" s="7"/>
      <c r="F35" s="8" t="s">
        <v>9</v>
      </c>
      <c r="G35" s="32">
        <v>0</v>
      </c>
      <c r="H35" s="57">
        <v>0</v>
      </c>
      <c r="I35" s="24">
        <f t="shared" si="1"/>
        <v>0</v>
      </c>
      <c r="J35" s="16"/>
      <c r="K35" s="16"/>
      <c r="L35" s="7"/>
      <c r="M35" s="7"/>
    </row>
    <row r="36" spans="2:13" s="9" customFormat="1" ht="14.25" customHeight="1">
      <c r="B36" s="6"/>
      <c r="C36" s="6"/>
      <c r="D36" s="7"/>
      <c r="E36" s="7"/>
      <c r="F36" s="8" t="s">
        <v>6</v>
      </c>
      <c r="G36" s="32">
        <v>200000</v>
      </c>
      <c r="H36" s="57">
        <v>68185</v>
      </c>
      <c r="I36" s="24">
        <f t="shared" si="1"/>
        <v>131815</v>
      </c>
      <c r="J36" s="16"/>
      <c r="K36" s="16"/>
      <c r="L36" s="7"/>
      <c r="M36" s="7"/>
    </row>
    <row r="37" spans="2:13" s="9" customFormat="1" ht="14.25" customHeight="1">
      <c r="B37" s="6"/>
      <c r="C37" s="6"/>
      <c r="D37" s="7"/>
      <c r="E37" s="7"/>
      <c r="F37" s="8" t="s">
        <v>3</v>
      </c>
      <c r="G37" s="32">
        <v>200000</v>
      </c>
      <c r="H37" s="57">
        <v>183557</v>
      </c>
      <c r="I37" s="24">
        <f t="shared" si="1"/>
        <v>16443</v>
      </c>
      <c r="J37" s="16"/>
      <c r="K37" s="16"/>
      <c r="L37" s="7"/>
      <c r="M37" s="7"/>
    </row>
    <row r="38" spans="2:13" s="9" customFormat="1" ht="14.25" customHeight="1">
      <c r="B38" s="6"/>
      <c r="C38" s="6"/>
      <c r="D38" s="7"/>
      <c r="E38" s="7"/>
      <c r="F38" s="8" t="s">
        <v>4</v>
      </c>
      <c r="G38" s="32">
        <v>20000</v>
      </c>
      <c r="H38" s="57">
        <v>25830</v>
      </c>
      <c r="I38" s="24">
        <f t="shared" si="1"/>
        <v>-5830</v>
      </c>
      <c r="J38" s="16" t="s">
        <v>58</v>
      </c>
      <c r="K38" s="16"/>
      <c r="L38" s="7"/>
      <c r="M38" s="7"/>
    </row>
    <row r="39" spans="2:13" s="9" customFormat="1" ht="14.25" customHeight="1">
      <c r="B39" s="6"/>
      <c r="C39" s="6"/>
      <c r="D39" s="7"/>
      <c r="E39" s="7"/>
      <c r="F39" s="8" t="s">
        <v>20</v>
      </c>
      <c r="G39" s="32">
        <v>610000</v>
      </c>
      <c r="H39" s="57">
        <v>490780</v>
      </c>
      <c r="I39" s="24">
        <f t="shared" si="1"/>
        <v>119220</v>
      </c>
      <c r="J39" s="16"/>
      <c r="K39" s="16"/>
      <c r="L39" s="7"/>
      <c r="M39" s="7"/>
    </row>
    <row r="40" spans="2:13" s="9" customFormat="1" ht="14.25" customHeight="1">
      <c r="B40" s="6"/>
      <c r="C40" s="6"/>
      <c r="D40" s="7"/>
      <c r="E40" s="7"/>
      <c r="F40" s="8" t="s">
        <v>10</v>
      </c>
      <c r="G40" s="32">
        <v>100000</v>
      </c>
      <c r="H40" s="57">
        <v>175404</v>
      </c>
      <c r="I40" s="24">
        <f t="shared" si="1"/>
        <v>-75404</v>
      </c>
      <c r="J40" s="53" t="s">
        <v>57</v>
      </c>
      <c r="K40" s="16"/>
      <c r="L40" s="7"/>
      <c r="M40" s="7"/>
    </row>
    <row r="41" spans="2:13" s="9" customFormat="1" ht="14.25" customHeight="1">
      <c r="B41" s="6"/>
      <c r="C41" s="6"/>
      <c r="D41" s="7"/>
      <c r="E41" s="7"/>
      <c r="F41" s="7" t="s">
        <v>18</v>
      </c>
      <c r="G41" s="32">
        <v>30000</v>
      </c>
      <c r="H41" s="57">
        <v>29955</v>
      </c>
      <c r="I41" s="24">
        <f t="shared" si="1"/>
        <v>45</v>
      </c>
      <c r="J41" s="16" t="s">
        <v>27</v>
      </c>
      <c r="K41" s="16"/>
      <c r="L41" s="7"/>
      <c r="M41" s="7"/>
    </row>
    <row r="42" spans="2:13" s="9" customFormat="1" ht="14.25" customHeight="1">
      <c r="B42" s="6"/>
      <c r="C42" s="6"/>
      <c r="D42" s="7"/>
      <c r="E42" s="7"/>
      <c r="F42" s="7" t="s">
        <v>19</v>
      </c>
      <c r="G42" s="32">
        <v>0</v>
      </c>
      <c r="H42" s="57">
        <v>0</v>
      </c>
      <c r="I42" s="24">
        <f t="shared" si="1"/>
        <v>0</v>
      </c>
      <c r="J42" s="16"/>
      <c r="K42" s="16"/>
      <c r="L42" s="7"/>
      <c r="M42" s="7"/>
    </row>
    <row r="43" spans="2:13" s="9" customFormat="1" ht="14.25" customHeight="1">
      <c r="B43" s="6"/>
      <c r="C43" s="6"/>
      <c r="D43" s="7"/>
      <c r="E43" s="7"/>
      <c r="F43" s="7" t="s">
        <v>24</v>
      </c>
      <c r="G43" s="32">
        <v>100692</v>
      </c>
      <c r="H43" s="57">
        <v>100692</v>
      </c>
      <c r="I43" s="24">
        <f t="shared" si="1"/>
        <v>0</v>
      </c>
      <c r="J43" s="16"/>
      <c r="K43" s="16"/>
      <c r="L43" s="7"/>
      <c r="M43" s="7"/>
    </row>
    <row r="44" spans="2:13" s="9" customFormat="1" ht="14.25" customHeight="1">
      <c r="B44" s="6"/>
      <c r="C44" s="6"/>
      <c r="D44" s="7"/>
      <c r="E44" s="7"/>
      <c r="F44" s="7" t="s">
        <v>25</v>
      </c>
      <c r="G44" s="32">
        <v>0</v>
      </c>
      <c r="H44" s="57">
        <v>0</v>
      </c>
      <c r="I44" s="24">
        <f t="shared" si="1"/>
        <v>0</v>
      </c>
      <c r="J44" s="16"/>
      <c r="K44" s="16"/>
      <c r="L44" s="7"/>
      <c r="M44" s="7"/>
    </row>
    <row r="45" spans="2:13" s="9" customFormat="1" ht="14.25" customHeight="1">
      <c r="B45" s="6"/>
      <c r="C45" s="6"/>
      <c r="D45" s="7"/>
      <c r="E45" s="7"/>
      <c r="F45" s="7" t="s">
        <v>21</v>
      </c>
      <c r="G45" s="32">
        <v>0</v>
      </c>
      <c r="H45" s="57">
        <v>0</v>
      </c>
      <c r="I45" s="24">
        <f t="shared" si="1"/>
        <v>0</v>
      </c>
      <c r="J45" s="16"/>
      <c r="K45" s="16"/>
      <c r="L45" s="7"/>
      <c r="M45" s="7"/>
    </row>
    <row r="46" spans="2:13" s="9" customFormat="1" ht="14.25" customHeight="1">
      <c r="B46" s="6"/>
      <c r="C46" s="6"/>
      <c r="D46" s="7"/>
      <c r="E46" s="7"/>
      <c r="F46" s="7" t="s">
        <v>30</v>
      </c>
      <c r="G46" s="26">
        <v>0</v>
      </c>
      <c r="H46" s="54">
        <v>0</v>
      </c>
      <c r="I46" s="24">
        <f t="shared" si="1"/>
        <v>0</v>
      </c>
      <c r="J46" s="16"/>
      <c r="K46" s="16"/>
      <c r="L46" s="7"/>
      <c r="M46" s="7"/>
    </row>
    <row r="47" spans="2:13" s="9" customFormat="1" ht="14.25" customHeight="1">
      <c r="B47" s="6"/>
      <c r="C47" s="6"/>
      <c r="D47" s="7"/>
      <c r="E47" s="7"/>
      <c r="F47" s="7" t="s">
        <v>31</v>
      </c>
      <c r="G47" s="26">
        <v>132000</v>
      </c>
      <c r="H47" s="54">
        <v>132000</v>
      </c>
      <c r="I47" s="24">
        <f t="shared" si="1"/>
        <v>0</v>
      </c>
      <c r="J47" s="16"/>
      <c r="K47" s="16"/>
      <c r="L47" s="7"/>
      <c r="M47" s="7"/>
    </row>
    <row r="48" spans="2:13" s="9" customFormat="1" ht="14.25" customHeight="1">
      <c r="B48" s="6"/>
      <c r="C48" s="6"/>
      <c r="D48" s="7"/>
      <c r="E48" s="7"/>
      <c r="F48" s="7" t="s">
        <v>11</v>
      </c>
      <c r="G48" s="26">
        <v>20000</v>
      </c>
      <c r="H48" s="54">
        <v>19432</v>
      </c>
      <c r="I48" s="24">
        <f t="shared" si="1"/>
        <v>568</v>
      </c>
      <c r="J48" s="16"/>
      <c r="K48" s="16"/>
      <c r="L48" s="7"/>
      <c r="M48" s="7"/>
    </row>
    <row r="49" spans="2:13" s="9" customFormat="1" ht="11.25" customHeight="1">
      <c r="B49" s="6"/>
      <c r="C49" s="6"/>
      <c r="D49" s="7"/>
      <c r="E49" s="7"/>
      <c r="F49" s="7"/>
      <c r="G49" s="26"/>
      <c r="H49" s="57"/>
      <c r="I49" s="24"/>
      <c r="J49" s="16"/>
      <c r="K49" s="16"/>
      <c r="L49" s="7"/>
      <c r="M49" s="7"/>
    </row>
    <row r="50" spans="2:13" s="9" customFormat="1" ht="14.25" customHeight="1">
      <c r="B50" s="6"/>
      <c r="C50" s="6"/>
      <c r="D50" s="47" t="s">
        <v>28</v>
      </c>
      <c r="E50" s="7"/>
      <c r="F50" s="8"/>
      <c r="G50" s="45">
        <v>0</v>
      </c>
      <c r="H50" s="54">
        <v>0</v>
      </c>
      <c r="I50" s="24">
        <f>G50-H50</f>
        <v>0</v>
      </c>
      <c r="J50" s="16"/>
      <c r="K50" s="16"/>
      <c r="L50" s="7"/>
      <c r="M50" s="7"/>
    </row>
    <row r="51" spans="2:13" s="9" customFormat="1" ht="11.25" customHeight="1">
      <c r="B51" s="6"/>
      <c r="C51" s="6"/>
      <c r="D51" s="7"/>
      <c r="E51" s="7"/>
      <c r="F51" s="8"/>
      <c r="G51" s="45"/>
      <c r="H51" s="54"/>
      <c r="I51" s="24"/>
      <c r="J51" s="16"/>
      <c r="K51" s="16"/>
      <c r="L51" s="7"/>
      <c r="M51" s="7"/>
    </row>
    <row r="52" spans="2:13" s="9" customFormat="1" ht="14.25" customHeight="1">
      <c r="B52" s="6"/>
      <c r="C52" s="6"/>
      <c r="D52" s="47" t="s">
        <v>44</v>
      </c>
      <c r="E52" s="7"/>
      <c r="F52" s="8"/>
      <c r="G52" s="45">
        <v>0</v>
      </c>
      <c r="H52" s="55">
        <v>0</v>
      </c>
      <c r="I52" s="49"/>
      <c r="J52" s="16"/>
      <c r="K52" s="16"/>
      <c r="L52" s="7"/>
      <c r="M52" s="7"/>
    </row>
    <row r="53" spans="2:13" s="9" customFormat="1" ht="11.25" customHeight="1">
      <c r="B53" s="6"/>
      <c r="C53" s="6"/>
      <c r="D53" s="47"/>
      <c r="E53" s="7"/>
      <c r="F53" s="8"/>
      <c r="G53" s="26"/>
      <c r="H53" s="55"/>
      <c r="I53" s="24"/>
      <c r="J53" s="16"/>
      <c r="K53" s="16"/>
      <c r="L53" s="7"/>
      <c r="M53" s="7"/>
    </row>
    <row r="54" spans="2:13" s="9" customFormat="1" ht="14.25" customHeight="1">
      <c r="B54" s="6"/>
      <c r="C54" s="6"/>
      <c r="D54" s="7"/>
      <c r="E54" s="7" t="s">
        <v>49</v>
      </c>
      <c r="F54" s="8"/>
      <c r="G54" s="45">
        <f>G25+G30+G50</f>
        <v>13313952</v>
      </c>
      <c r="H54" s="55">
        <f>H25+H30+H50+H52</f>
        <v>11971707</v>
      </c>
      <c r="I54" s="49">
        <f>G54-H54</f>
        <v>1342245</v>
      </c>
      <c r="J54" s="16"/>
      <c r="K54" s="16"/>
      <c r="L54" s="7"/>
      <c r="M54" s="7"/>
    </row>
    <row r="55" spans="2:13" s="9" customFormat="1" ht="11.25" customHeight="1">
      <c r="B55" s="6"/>
      <c r="C55" s="6"/>
      <c r="D55" s="7"/>
      <c r="E55" s="7"/>
      <c r="F55" s="8"/>
      <c r="G55" s="26"/>
      <c r="H55" s="54"/>
      <c r="I55" s="49"/>
      <c r="J55" s="16"/>
      <c r="K55" s="16"/>
      <c r="L55" s="7"/>
      <c r="M55" s="7"/>
    </row>
    <row r="56" spans="2:13" s="1" customFormat="1" ht="14.25" customHeight="1">
      <c r="B56" s="6"/>
      <c r="C56" s="6"/>
      <c r="D56" s="7"/>
      <c r="E56" s="7" t="s">
        <v>50</v>
      </c>
      <c r="F56" s="8"/>
      <c r="G56" s="45">
        <f>G18-G54</f>
        <v>-1261952</v>
      </c>
      <c r="H56" s="55">
        <f>H18-H54</f>
        <v>-2331531</v>
      </c>
      <c r="I56" s="49">
        <f>G56-H56</f>
        <v>1069579</v>
      </c>
      <c r="J56" s="17"/>
      <c r="K56" s="17"/>
      <c r="L56" s="7"/>
      <c r="M56" s="43"/>
    </row>
    <row r="57" spans="2:13" ht="11.25" customHeight="1">
      <c r="B57" s="6"/>
      <c r="C57" s="6"/>
      <c r="D57" s="7"/>
      <c r="E57" s="7"/>
      <c r="F57" s="8"/>
      <c r="G57" s="26"/>
      <c r="H57" s="54"/>
      <c r="I57" s="49"/>
      <c r="J57" s="17"/>
      <c r="K57" s="17"/>
      <c r="L57" s="7"/>
      <c r="M57" s="39"/>
    </row>
    <row r="58" spans="2:13" ht="12.75">
      <c r="B58" s="6"/>
      <c r="C58" s="10"/>
      <c r="D58" s="11" t="s">
        <v>51</v>
      </c>
      <c r="E58" s="11"/>
      <c r="F58" s="12"/>
      <c r="G58" s="48">
        <f>G22-G54</f>
        <v>9229833</v>
      </c>
      <c r="H58" s="60">
        <f>SUM(H22-H54)</f>
        <v>10491785</v>
      </c>
      <c r="I58" s="50">
        <f>G58-H58</f>
        <v>-1261952</v>
      </c>
      <c r="J58" s="18"/>
      <c r="K58" s="36"/>
      <c r="L58" s="44"/>
      <c r="M58" s="39"/>
    </row>
    <row r="59" spans="2:12" ht="9.75" customHeight="1">
      <c r="B59" s="13"/>
      <c r="C59" s="14"/>
      <c r="D59" s="14"/>
      <c r="E59" s="14"/>
      <c r="F59" s="14"/>
      <c r="G59" s="28"/>
      <c r="H59" s="28"/>
      <c r="I59" s="28"/>
      <c r="J59" s="14"/>
      <c r="K59" s="15"/>
      <c r="L59" s="39"/>
    </row>
  </sheetData>
  <mergeCells count="11">
    <mergeCell ref="J1:K1"/>
    <mergeCell ref="C3:J3"/>
    <mergeCell ref="B2:K2"/>
    <mergeCell ref="B4:K4"/>
    <mergeCell ref="E27:F27"/>
    <mergeCell ref="E28:F28"/>
    <mergeCell ref="E29:F29"/>
    <mergeCell ref="C6:F6"/>
    <mergeCell ref="E26:F26"/>
    <mergeCell ref="C7:J7"/>
    <mergeCell ref="C24:J24"/>
  </mergeCells>
  <printOptions horizontalCentered="1" verticalCentered="1"/>
  <pageMargins left="0.31" right="0.31496062992125984" top="0.1968503937007874" bottom="0.11811023622047245" header="0.2362204724409449" footer="0.2362204724409449"/>
  <pageSetup horizontalDpi="600" verticalDpi="600" orientation="portrait" paperSize="9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pc2</cp:lastModifiedBy>
  <cp:lastPrinted>2013-05-24T05:53:04Z</cp:lastPrinted>
  <dcterms:created xsi:type="dcterms:W3CDTF">2002-07-29T05:38:42Z</dcterms:created>
  <dcterms:modified xsi:type="dcterms:W3CDTF">2013-05-24T06:16:03Z</dcterms:modified>
  <cp:category/>
  <cp:version/>
  <cp:contentType/>
  <cp:contentStatus/>
</cp:coreProperties>
</file>